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13_ncr:1_{3C5F90F9-9928-4F0E-891C-F3945EBF31B5}" xr6:coauthVersionLast="47" xr6:coauthVersionMax="47" xr10:uidLastSave="{00000000-0000-0000-0000-000000000000}"/>
  <bookViews>
    <workbookView xWindow="28680" yWindow="-120" windowWidth="29040" windowHeight="15990" tabRatio="919" xr2:uid="{00000000-000D-0000-FFFF-FFFF00000000}"/>
  </bookViews>
  <sheets>
    <sheet name="HCD price" sheetId="4" r:id="rId1"/>
    <sheet name="总毛利率计算" sheetId="2" state="hidden" r:id="rId2"/>
  </sheets>
  <externalReferences>
    <externalReference r:id="rId3"/>
  </externalReferences>
  <definedNames>
    <definedName name="_xlnm._FilterDatabase" localSheetId="0" hidden="1">'HCD price'!$A$3:$D$28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4" l="1"/>
  <c r="E17" i="4"/>
  <c r="E18" i="4"/>
  <c r="E19" i="4"/>
  <c r="E20" i="4"/>
  <c r="E21" i="4"/>
  <c r="E22" i="4"/>
  <c r="I5" i="2"/>
  <c r="H5" i="2" s="1"/>
  <c r="D5" i="2"/>
  <c r="G5" i="2" l="1"/>
  <c r="E5" i="2" s="1"/>
  <c r="F5" i="2" s="1"/>
</calcChain>
</file>

<file path=xl/sharedStrings.xml><?xml version="1.0" encoding="utf-8"?>
<sst xmlns="http://schemas.openxmlformats.org/spreadsheetml/2006/main" count="100" uniqueCount="86">
  <si>
    <t>65MR6DE</t>
  </si>
  <si>
    <t>75MR6DE</t>
  </si>
  <si>
    <t>86MR6DE</t>
  </si>
  <si>
    <t>序号</t>
  </si>
  <si>
    <t>销售订单编号</t>
  </si>
  <si>
    <t>项目名称</t>
  </si>
  <si>
    <t>项目成本</t>
  </si>
  <si>
    <t>合同总额（含税）</t>
  </si>
  <si>
    <t>项目毛利（未税）</t>
  </si>
  <si>
    <t>项目毛利率</t>
  </si>
  <si>
    <t>项目成本总额（未税）</t>
  </si>
  <si>
    <t>项目成本总额（含税）</t>
  </si>
  <si>
    <t>采购成本（带票1.17）</t>
  </si>
  <si>
    <t>采购成本（带票1.03）</t>
  </si>
  <si>
    <t>采购成本（普票）</t>
  </si>
  <si>
    <t>分包二（13%增值税发票）</t>
  </si>
  <si>
    <t>分包二（11%增值税发票）</t>
  </si>
  <si>
    <t>分包二（6%增值税发票）</t>
  </si>
  <si>
    <t>实施费（普票）</t>
  </si>
  <si>
    <t>渠道服务费（带票）</t>
  </si>
  <si>
    <t>渠道服务费（普票）</t>
  </si>
  <si>
    <t>服务成本</t>
  </si>
  <si>
    <t>中标服务费</t>
  </si>
  <si>
    <t>运费</t>
  </si>
  <si>
    <t>自制成本</t>
  </si>
  <si>
    <t>32DM66D</t>
  </si>
  <si>
    <t>43DM66D</t>
  </si>
  <si>
    <t>50DM66D</t>
  </si>
  <si>
    <t>55DM66D</t>
  </si>
  <si>
    <t>65DM66D</t>
  </si>
  <si>
    <t>75DM66D</t>
  </si>
  <si>
    <t>86DM66D</t>
  </si>
  <si>
    <t>DM66D</t>
    <phoneticPr fontId="24" type="noConversion"/>
  </si>
  <si>
    <t>OPS</t>
  </si>
  <si>
    <t>HAIO</t>
  </si>
  <si>
    <t>Digital Signage (24x7)</t>
  </si>
  <si>
    <t>LED All in One</t>
  </si>
  <si>
    <t xml:space="preserve">Mobile cart </t>
  </si>
  <si>
    <t>HAIO163</t>
  </si>
  <si>
    <t>WH3309-LK</t>
  </si>
  <si>
    <t>HAIO136DE</t>
  </si>
  <si>
    <t>HAIO108DE</t>
  </si>
  <si>
    <t>500 nit, FHD, Pitch 1,87 mm GOB, RAM 3GB, ROM 64GB, Android 9.0, FLY CASE+WALL MOUNT</t>
  </si>
  <si>
    <t>500 nit, FHD, Pitch 1,59 mm COB, RAM 3GB, ROM 64GB, Android 9.0, FLY CASE+WALL MOUNT</t>
  </si>
  <si>
    <t>600 nit, FHD, Pitch 1,25 mm COB, RAM 3GB, ROM 64GB, Android 9.0, FLY CASE+WALL MOUNT</t>
  </si>
  <si>
    <t>Size 1170x770x1760mm, Weight 19,5 kg, Maximum load bearing 80kg, Color Silver gray + black</t>
  </si>
  <si>
    <t>LGR00401A</t>
  </si>
  <si>
    <t>Mobile cart for HAIO163</t>
  </si>
  <si>
    <t>LGT60401A</t>
  </si>
  <si>
    <t>Mobile cart for HAIO136DE</t>
  </si>
  <si>
    <t>46VW25E</t>
  </si>
  <si>
    <t>55VW25E</t>
  </si>
  <si>
    <t>500 nit, FHD, D-LED, 24/7, Splice Pitch 2,9 mm</t>
  </si>
  <si>
    <t>S02EMS5C821C</t>
  </si>
  <si>
    <t>Mobile cart for HAIO108DE</t>
  </si>
  <si>
    <t>LG400301A</t>
  </si>
  <si>
    <t>VW25E</t>
  </si>
  <si>
    <t>100DM66E</t>
  </si>
  <si>
    <t>Digital Signage (16x7)</t>
  </si>
  <si>
    <r>
      <t xml:space="preserve">DP30FE </t>
    </r>
    <r>
      <rPr>
        <b/>
        <sz val="10"/>
        <color rgb="FFFF0000"/>
        <rFont val="Arial"/>
        <family val="2"/>
        <charset val="204"/>
      </rPr>
      <t>NEW</t>
    </r>
  </si>
  <si>
    <r>
      <t xml:space="preserve">WH80F </t>
    </r>
    <r>
      <rPr>
        <b/>
        <sz val="10"/>
        <color rgb="FFFF0000"/>
        <rFont val="Arial"/>
        <family val="2"/>
        <charset val="204"/>
      </rPr>
      <t>NEW</t>
    </r>
  </si>
  <si>
    <t>350 nit, 4K, D-LED, 16/7, RAM 2GB, ROM 16GB, Android 9, Landscape &amp; Portrait, IP5x</t>
  </si>
  <si>
    <t>500 nit, FHD, D-LED, 24/7, RAM 3GB, ROM 32GB, Android 11, Landscape &amp; Portrait, IP5x</t>
  </si>
  <si>
    <t>500 nit, 4K, D-LED, 24/7, RAM 3GB, ROM 32GB, Android 11, Landscape &amp; Portrait, IP5x</t>
  </si>
  <si>
    <t>4000 nit, 4K, D-LED, 24/7, RAM 2GB, ROM 16GB, Android 11, Landscape &amp; Portrait </t>
  </si>
  <si>
    <t>MR6DE</t>
  </si>
  <si>
    <t xml:space="preserve">43DP30FE </t>
  </si>
  <si>
    <t xml:space="preserve">50DP30FE </t>
  </si>
  <si>
    <t xml:space="preserve">55DP30FE </t>
  </si>
  <si>
    <t xml:space="preserve">65DP30FE </t>
  </si>
  <si>
    <t xml:space="preserve">75DP30FE </t>
  </si>
  <si>
    <t xml:space="preserve">85DP30FE </t>
  </si>
  <si>
    <t xml:space="preserve">55WH80F </t>
  </si>
  <si>
    <t>IR, 350 nit, 4K, D-LED, RAM 4GB, ROM 64GB, Android 13.0, OPS (optional), camera and mic</t>
  </si>
  <si>
    <t>Intel Core TM I5-10400, RAM 8GB, SSD 128GB, Win10 Iot Enterprise, Size 180x195x30(mm)</t>
  </si>
  <si>
    <t>РРЦ 2026</t>
  </si>
  <si>
    <t>Интерактивные панели（IDB）</t>
  </si>
  <si>
    <t>Аксессуары для IDB</t>
  </si>
  <si>
    <t>LCD Высокой яркости</t>
  </si>
  <si>
    <t>LCD видеостены</t>
  </si>
  <si>
    <t>Категория</t>
  </si>
  <si>
    <t>Серия</t>
  </si>
  <si>
    <t>Модель</t>
  </si>
  <si>
    <t>Описание</t>
  </si>
  <si>
    <r>
      <rPr>
        <b/>
        <sz val="8"/>
        <color indexed="63"/>
        <rFont val="Arial"/>
        <family val="2"/>
        <charset val="204"/>
      </rPr>
      <t>ООО «Хай-Тек Медиа»
официальный дистрибьютор Hisence</t>
    </r>
    <r>
      <rPr>
        <sz val="8"/>
        <color indexed="63"/>
        <rFont val="Arial"/>
        <family val="2"/>
        <charset val="204"/>
      </rPr>
      <t xml:space="preserve">
+7 495 640-75-57  |  office@h-t.media  |  www.h-t.media</t>
    </r>
  </si>
  <si>
    <t>Системы отображения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</si>
</sst>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€-2]\ #,##0.00_);[Red]\([$€-2]\ #,##0.00\)"/>
    <numFmt numFmtId="166" formatCode="0.00_);[Red]\(0.00\)"/>
    <numFmt numFmtId="167" formatCode="_ [$¥-804]* #,##0_ ;_ [$¥-804]* \-#,##0_ ;_ [$¥-804]* &quot;-&quot;??_ ;_ @_ "/>
    <numFmt numFmtId="168" formatCode="#,##0\ &quot;₽&quot;"/>
  </numFmts>
  <fonts count="38">
    <font>
      <sz val="11"/>
      <color theme="1"/>
      <name val="Calibri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Times New Roman"/>
      <family val="1"/>
    </font>
    <font>
      <b/>
      <sz val="13"/>
      <color indexed="56"/>
      <name val="宋体"/>
      <family val="3"/>
      <charset val="134"/>
    </font>
    <font>
      <sz val="10"/>
      <name val="Helv"/>
      <family val="2"/>
    </font>
    <font>
      <b/>
      <sz val="15"/>
      <color indexed="56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2"/>
      <name val="Arial"/>
      <family val="2"/>
    </font>
    <font>
      <sz val="11"/>
      <name val="Calibri"/>
      <family val="3"/>
      <charset val="13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theme="1" tint="0.34998626667073579"/>
      <name val="Arial"/>
      <family val="2"/>
      <charset val="204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b/>
      <sz val="10"/>
      <name val="Arial"/>
      <family val="2"/>
    </font>
    <font>
      <b/>
      <sz val="14"/>
      <color rgb="FF91004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1004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71">
    <xf numFmtId="165" fontId="0" fillId="0" borderId="0"/>
    <xf numFmtId="165" fontId="3" fillId="6" borderId="5" applyNumberFormat="0" applyAlignment="0" applyProtection="0">
      <alignment vertical="center"/>
    </xf>
    <xf numFmtId="165" fontId="4" fillId="0" borderId="0" applyNumberFormat="0" applyFill="0" applyBorder="0" applyAlignment="0" applyProtection="0">
      <alignment vertical="center"/>
    </xf>
    <xf numFmtId="165" fontId="5" fillId="0" borderId="0" applyNumberFormat="0" applyFill="0" applyBorder="0" applyAlignment="0" applyProtection="0">
      <alignment vertical="center"/>
    </xf>
    <xf numFmtId="165" fontId="6" fillId="0" borderId="0"/>
    <xf numFmtId="165" fontId="6" fillId="0" borderId="0"/>
    <xf numFmtId="165" fontId="6" fillId="0" borderId="0"/>
    <xf numFmtId="165" fontId="7" fillId="0" borderId="6" applyNumberFormat="0" applyFill="0" applyAlignment="0" applyProtection="0">
      <alignment vertical="center"/>
    </xf>
    <xf numFmtId="165" fontId="8" fillId="0" borderId="0"/>
    <xf numFmtId="165" fontId="9" fillId="0" borderId="7" applyNumberFormat="0" applyFill="0" applyAlignment="0" applyProtection="0">
      <alignment vertical="center"/>
    </xf>
    <xf numFmtId="165" fontId="10" fillId="0" borderId="0">
      <alignment vertical="center"/>
    </xf>
    <xf numFmtId="165" fontId="11" fillId="6" borderId="8" applyNumberFormat="0" applyAlignment="0" applyProtection="0">
      <alignment vertical="center"/>
    </xf>
    <xf numFmtId="0" fontId="10" fillId="0" borderId="0">
      <alignment vertical="center"/>
    </xf>
    <xf numFmtId="165" fontId="5" fillId="0" borderId="9" applyNumberFormat="0" applyFill="0" applyAlignment="0" applyProtection="0">
      <alignment vertical="center"/>
    </xf>
    <xf numFmtId="165" fontId="12" fillId="5" borderId="0" applyNumberFormat="0" applyBorder="0" applyAlignment="0" applyProtection="0">
      <alignment vertical="center"/>
    </xf>
    <xf numFmtId="165" fontId="6" fillId="0" borderId="0"/>
    <xf numFmtId="165" fontId="6" fillId="0" borderId="0"/>
    <xf numFmtId="165" fontId="6" fillId="0" borderId="0"/>
    <xf numFmtId="165" fontId="7" fillId="0" borderId="6" applyNumberFormat="0" applyFill="0" applyAlignment="0" applyProtection="0">
      <alignment vertical="center"/>
    </xf>
    <xf numFmtId="165" fontId="13" fillId="0" borderId="0" applyBorder="0"/>
    <xf numFmtId="165" fontId="9" fillId="0" borderId="7" applyNumberFormat="0" applyFill="0" applyAlignment="0" applyProtection="0">
      <alignment vertical="center"/>
    </xf>
    <xf numFmtId="165" fontId="5" fillId="0" borderId="9" applyNumberFormat="0" applyFill="0" applyAlignment="0" applyProtection="0">
      <alignment vertical="center"/>
    </xf>
    <xf numFmtId="165" fontId="5" fillId="0" borderId="0" applyNumberFormat="0" applyFill="0" applyBorder="0" applyAlignment="0" applyProtection="0">
      <alignment vertical="center"/>
    </xf>
    <xf numFmtId="165" fontId="14" fillId="0" borderId="0" applyNumberFormat="0" applyFill="0" applyBorder="0" applyAlignment="0" applyProtection="0">
      <alignment vertical="center"/>
    </xf>
    <xf numFmtId="165" fontId="14" fillId="0" borderId="0" applyNumberFormat="0" applyFill="0" applyBorder="0" applyAlignment="0" applyProtection="0">
      <alignment vertical="center"/>
    </xf>
    <xf numFmtId="165" fontId="15" fillId="7" borderId="0" applyNumberFormat="0" applyBorder="0" applyAlignment="0" applyProtection="0">
      <alignment vertical="center"/>
    </xf>
    <xf numFmtId="165" fontId="15" fillId="7" borderId="0" applyNumberFormat="0" applyBorder="0" applyAlignment="0" applyProtection="0">
      <alignment vertical="center"/>
    </xf>
    <xf numFmtId="165" fontId="13" fillId="0" borderId="0"/>
    <xf numFmtId="165" fontId="13" fillId="0" borderId="0"/>
    <xf numFmtId="165" fontId="13" fillId="0" borderId="0">
      <alignment vertical="center"/>
    </xf>
    <xf numFmtId="165" fontId="13" fillId="0" borderId="0">
      <alignment vertical="center"/>
    </xf>
    <xf numFmtId="165" fontId="13" fillId="0" borderId="0">
      <alignment vertical="center"/>
    </xf>
    <xf numFmtId="165" fontId="10" fillId="0" borderId="0">
      <alignment vertical="center"/>
    </xf>
    <xf numFmtId="165" fontId="13" fillId="0" borderId="0">
      <alignment vertical="center"/>
    </xf>
    <xf numFmtId="165" fontId="10" fillId="0" borderId="0">
      <alignment vertical="center"/>
    </xf>
    <xf numFmtId="165" fontId="16" fillId="4" borderId="5" applyNumberFormat="0" applyAlignment="0" applyProtection="0">
      <alignment vertical="center"/>
    </xf>
    <xf numFmtId="165" fontId="13" fillId="0" borderId="0"/>
    <xf numFmtId="165" fontId="16" fillId="4" borderId="5" applyNumberFormat="0" applyAlignment="0" applyProtection="0">
      <alignment vertical="center"/>
    </xf>
    <xf numFmtId="165" fontId="13" fillId="0" borderId="0"/>
    <xf numFmtId="165" fontId="17" fillId="0" borderId="0">
      <alignment vertical="center"/>
    </xf>
    <xf numFmtId="165" fontId="17" fillId="0" borderId="0">
      <alignment vertical="center"/>
    </xf>
    <xf numFmtId="165" fontId="13" fillId="0" borderId="0">
      <alignment vertical="center"/>
    </xf>
    <xf numFmtId="165" fontId="13" fillId="0" borderId="0">
      <alignment vertical="center"/>
    </xf>
    <xf numFmtId="165" fontId="10" fillId="0" borderId="0"/>
    <xf numFmtId="165" fontId="10" fillId="0" borderId="0"/>
    <xf numFmtId="165" fontId="13" fillId="0" borderId="0">
      <alignment vertical="center"/>
    </xf>
    <xf numFmtId="165" fontId="13" fillId="0" borderId="0">
      <alignment vertical="center"/>
    </xf>
    <xf numFmtId="165" fontId="10" fillId="0" borderId="0">
      <alignment vertical="center"/>
    </xf>
    <xf numFmtId="165" fontId="18" fillId="3" borderId="0" applyNumberFormat="0" applyBorder="0" applyAlignment="0" applyProtection="0">
      <alignment vertical="center"/>
    </xf>
    <xf numFmtId="165" fontId="18" fillId="3" borderId="0" applyNumberFormat="0" applyBorder="0" applyAlignment="0" applyProtection="0">
      <alignment vertical="center"/>
    </xf>
    <xf numFmtId="165" fontId="19" fillId="0" borderId="10" applyNumberFormat="0" applyFill="0" applyAlignment="0" applyProtection="0">
      <alignment vertical="center"/>
    </xf>
    <xf numFmtId="165" fontId="19" fillId="0" borderId="10" applyNumberFormat="0" applyFill="0" applyAlignment="0" applyProtection="0">
      <alignment vertical="center"/>
    </xf>
    <xf numFmtId="165" fontId="3" fillId="6" borderId="5" applyNumberFormat="0" applyAlignment="0" applyProtection="0">
      <alignment vertical="center"/>
    </xf>
    <xf numFmtId="165" fontId="20" fillId="8" borderId="11" applyNumberFormat="0" applyAlignment="0" applyProtection="0">
      <alignment vertical="center"/>
    </xf>
    <xf numFmtId="165" fontId="20" fillId="8" borderId="11" applyNumberFormat="0" applyAlignment="0" applyProtection="0">
      <alignment vertical="center"/>
    </xf>
    <xf numFmtId="165" fontId="4" fillId="0" borderId="0" applyNumberFormat="0" applyFill="0" applyBorder="0" applyAlignment="0" applyProtection="0">
      <alignment vertical="center"/>
    </xf>
    <xf numFmtId="165" fontId="21" fillId="0" borderId="0" applyNumberFormat="0" applyFill="0" applyBorder="0" applyAlignment="0" applyProtection="0">
      <alignment vertical="center"/>
    </xf>
    <xf numFmtId="165" fontId="21" fillId="0" borderId="0" applyNumberFormat="0" applyFill="0" applyBorder="0" applyAlignment="0" applyProtection="0">
      <alignment vertical="center"/>
    </xf>
    <xf numFmtId="165" fontId="22" fillId="0" borderId="12" applyNumberFormat="0" applyFill="0" applyAlignment="0" applyProtection="0">
      <alignment vertical="center"/>
    </xf>
    <xf numFmtId="165" fontId="22" fillId="0" borderId="12" applyNumberFormat="0" applyFill="0" applyAlignment="0" applyProtection="0">
      <alignment vertical="center"/>
    </xf>
    <xf numFmtId="165" fontId="13" fillId="0" borderId="0"/>
    <xf numFmtId="164" fontId="10" fillId="0" borderId="0" applyFont="0" applyFill="0" applyBorder="0" applyAlignment="0" applyProtection="0">
      <alignment vertical="center"/>
    </xf>
    <xf numFmtId="165" fontId="12" fillId="5" borderId="0" applyNumberFormat="0" applyBorder="0" applyAlignment="0" applyProtection="0">
      <alignment vertical="center"/>
    </xf>
    <xf numFmtId="165" fontId="11" fillId="6" borderId="8" applyNumberFormat="0" applyAlignment="0" applyProtection="0">
      <alignment vertical="center"/>
    </xf>
    <xf numFmtId="165" fontId="6" fillId="0" borderId="0"/>
    <xf numFmtId="165" fontId="8" fillId="0" borderId="0"/>
    <xf numFmtId="165" fontId="6" fillId="0" borderId="0"/>
    <xf numFmtId="165" fontId="13" fillId="9" borderId="13" applyNumberFormat="0" applyFont="0" applyAlignment="0" applyProtection="0">
      <alignment vertical="center"/>
    </xf>
    <xf numFmtId="165" fontId="13" fillId="9" borderId="13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/>
  </cellStyleXfs>
  <cellXfs count="54">
    <xf numFmtId="165" fontId="0" fillId="0" borderId="0" xfId="0"/>
    <xf numFmtId="165" fontId="1" fillId="0" borderId="1" xfId="29" applyFont="1" applyBorder="1" applyAlignment="1">
      <alignment horizontal="center" vertical="center"/>
    </xf>
    <xf numFmtId="165" fontId="1" fillId="0" borderId="1" xfId="29" applyFont="1" applyBorder="1" applyAlignment="1">
      <alignment horizontal="left" vertical="center" wrapText="1"/>
    </xf>
    <xf numFmtId="165" fontId="1" fillId="0" borderId="1" xfId="29" applyFont="1" applyBorder="1">
      <alignment vertical="center"/>
    </xf>
    <xf numFmtId="40" fontId="1" fillId="0" borderId="1" xfId="29" applyNumberFormat="1" applyFont="1" applyBorder="1">
      <alignment vertical="center"/>
    </xf>
    <xf numFmtId="40" fontId="1" fillId="5" borderId="1" xfId="29" applyNumberFormat="1" applyFont="1" applyFill="1" applyBorder="1">
      <alignment vertical="center"/>
    </xf>
    <xf numFmtId="10" fontId="1" fillId="5" borderId="1" xfId="29" applyNumberFormat="1" applyFont="1" applyFill="1" applyBorder="1" applyAlignment="1">
      <alignment horizontal="center" vertical="center"/>
    </xf>
    <xf numFmtId="40" fontId="1" fillId="3" borderId="1" xfId="29" applyNumberFormat="1" applyFont="1" applyFill="1" applyBorder="1">
      <alignment vertical="center"/>
    </xf>
    <xf numFmtId="40" fontId="1" fillId="4" borderId="1" xfId="29" applyNumberFormat="1" applyFont="1" applyFill="1" applyBorder="1">
      <alignment vertical="center"/>
    </xf>
    <xf numFmtId="166" fontId="1" fillId="0" borderId="1" xfId="29" applyNumberFormat="1" applyFont="1" applyBorder="1" applyAlignment="1">
      <alignment horizontal="right" vertical="center"/>
    </xf>
    <xf numFmtId="166" fontId="1" fillId="0" borderId="1" xfId="29" applyNumberFormat="1" applyFont="1" applyBorder="1">
      <alignment vertical="center"/>
    </xf>
    <xf numFmtId="165" fontId="1" fillId="0" borderId="0" xfId="29" applyFont="1">
      <alignment vertical="center"/>
    </xf>
    <xf numFmtId="4" fontId="1" fillId="0" borderId="0" xfId="29" applyNumberFormat="1" applyFont="1">
      <alignment vertical="center"/>
    </xf>
    <xf numFmtId="165" fontId="25" fillId="0" borderId="0" xfId="0" applyFont="1" applyAlignment="1">
      <alignment horizontal="center" vertical="center" wrapText="1"/>
    </xf>
    <xf numFmtId="165" fontId="2" fillId="0" borderId="0" xfId="0" applyFont="1" applyAlignment="1">
      <alignment horizontal="center" vertical="center"/>
    </xf>
    <xf numFmtId="165" fontId="26" fillId="10" borderId="0" xfId="0" applyFont="1" applyFill="1" applyAlignment="1">
      <alignment horizontal="center" vertical="center"/>
    </xf>
    <xf numFmtId="165" fontId="2" fillId="0" borderId="0" xfId="0" applyFont="1" applyAlignment="1">
      <alignment horizontal="left" vertical="center"/>
    </xf>
    <xf numFmtId="4" fontId="1" fillId="2" borderId="1" xfId="29" applyNumberFormat="1" applyFont="1" applyFill="1" applyBorder="1" applyAlignment="1">
      <alignment horizontal="center" vertical="center"/>
    </xf>
    <xf numFmtId="165" fontId="1" fillId="0" borderId="1" xfId="29" applyFont="1" applyBorder="1" applyAlignment="1">
      <alignment horizontal="center" vertical="center"/>
    </xf>
    <xf numFmtId="165" fontId="1" fillId="0" borderId="2" xfId="29" applyFont="1" applyBorder="1" applyAlignment="1">
      <alignment horizontal="center" vertical="center" wrapText="1"/>
    </xf>
    <xf numFmtId="165" fontId="1" fillId="0" borderId="3" xfId="29" applyFont="1" applyBorder="1" applyAlignment="1">
      <alignment horizontal="center" vertical="center" wrapText="1"/>
    </xf>
    <xf numFmtId="165" fontId="1" fillId="0" borderId="4" xfId="29" applyFont="1" applyBorder="1" applyAlignment="1">
      <alignment horizontal="center" vertical="center" wrapText="1"/>
    </xf>
    <xf numFmtId="40" fontId="1" fillId="2" borderId="1" xfId="29" applyNumberFormat="1" applyFont="1" applyFill="1" applyBorder="1" applyAlignment="1">
      <alignment horizontal="center" vertical="center" wrapText="1"/>
    </xf>
    <xf numFmtId="10" fontId="1" fillId="2" borderId="1" xfId="29" applyNumberFormat="1" applyFont="1" applyFill="1" applyBorder="1" applyAlignment="1">
      <alignment horizontal="center" vertical="center" wrapText="1"/>
    </xf>
    <xf numFmtId="40" fontId="1" fillId="3" borderId="2" xfId="29" applyNumberFormat="1" applyFont="1" applyFill="1" applyBorder="1" applyAlignment="1">
      <alignment horizontal="center" vertical="center" wrapText="1"/>
    </xf>
    <xf numFmtId="40" fontId="1" fillId="3" borderId="4" xfId="29" applyNumberFormat="1" applyFont="1" applyFill="1" applyBorder="1" applyAlignment="1">
      <alignment horizontal="center" vertical="center" wrapText="1"/>
    </xf>
    <xf numFmtId="40" fontId="1" fillId="4" borderId="2" xfId="29" applyNumberFormat="1" applyFont="1" applyFill="1" applyBorder="1" applyAlignment="1">
      <alignment horizontal="center" vertical="center" wrapText="1"/>
    </xf>
    <xf numFmtId="40" fontId="1" fillId="4" borderId="4" xfId="29" applyNumberFormat="1" applyFont="1" applyFill="1" applyBorder="1" applyAlignment="1">
      <alignment horizontal="center" vertical="center" wrapText="1"/>
    </xf>
    <xf numFmtId="40" fontId="1" fillId="2" borderId="2" xfId="29" applyNumberFormat="1" applyFont="1" applyFill="1" applyBorder="1" applyAlignment="1">
      <alignment horizontal="center" vertical="center" wrapText="1"/>
    </xf>
    <xf numFmtId="40" fontId="1" fillId="2" borderId="4" xfId="29" applyNumberFormat="1" applyFont="1" applyFill="1" applyBorder="1" applyAlignment="1">
      <alignment horizontal="center" vertical="center" wrapText="1"/>
    </xf>
    <xf numFmtId="165" fontId="27" fillId="0" borderId="14" xfId="0" applyFont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7" fontId="27" fillId="0" borderId="14" xfId="12" applyNumberFormat="1" applyFont="1" applyBorder="1" applyAlignment="1" applyProtection="1">
      <alignment horizontal="center" vertical="center"/>
      <protection hidden="1"/>
    </xf>
    <xf numFmtId="165" fontId="27" fillId="10" borderId="14" xfId="0" applyFont="1" applyFill="1" applyBorder="1" applyAlignment="1">
      <alignment horizontal="center" vertical="center" wrapText="1"/>
    </xf>
    <xf numFmtId="14" fontId="30" fillId="0" borderId="14" xfId="0" applyNumberFormat="1" applyFont="1" applyBorder="1" applyAlignment="1">
      <alignment horizontal="left" vertical="center" wrapText="1"/>
    </xf>
    <xf numFmtId="165" fontId="27" fillId="10" borderId="14" xfId="0" applyFont="1" applyFill="1" applyBorder="1" applyAlignment="1">
      <alignment horizontal="center" vertical="center"/>
    </xf>
    <xf numFmtId="0" fontId="27" fillId="10" borderId="14" xfId="29" applyNumberFormat="1" applyFont="1" applyFill="1" applyBorder="1" applyAlignment="1">
      <alignment horizontal="center" vertical="center" wrapText="1"/>
    </xf>
    <xf numFmtId="165" fontId="27" fillId="0" borderId="14" xfId="0" applyFont="1" applyFill="1" applyBorder="1" applyAlignment="1">
      <alignment horizontal="center" vertical="center" wrapText="1"/>
    </xf>
    <xf numFmtId="14" fontId="30" fillId="0" borderId="14" xfId="0" applyNumberFormat="1" applyFont="1" applyFill="1" applyBorder="1" applyAlignment="1">
      <alignment horizontal="left" vertical="center" wrapText="1"/>
    </xf>
    <xf numFmtId="168" fontId="2" fillId="0" borderId="14" xfId="0" applyNumberFormat="1" applyFont="1" applyFill="1" applyBorder="1" applyAlignment="1">
      <alignment horizontal="center" vertical="center"/>
    </xf>
    <xf numFmtId="165" fontId="27" fillId="0" borderId="14" xfId="0" applyFont="1" applyFill="1" applyBorder="1" applyAlignment="1">
      <alignment horizontal="center" vertical="center" wrapText="1"/>
    </xf>
    <xf numFmtId="165" fontId="27" fillId="0" borderId="14" xfId="0" applyFont="1" applyFill="1" applyBorder="1" applyAlignment="1">
      <alignment horizontal="center" vertical="center"/>
    </xf>
    <xf numFmtId="165" fontId="27" fillId="0" borderId="14" xfId="0" applyFont="1" applyFill="1" applyBorder="1" applyAlignment="1">
      <alignment horizontal="center" vertical="center"/>
    </xf>
    <xf numFmtId="165" fontId="31" fillId="12" borderId="14" xfId="0" applyFont="1" applyFill="1" applyBorder="1" applyAlignment="1">
      <alignment horizontal="center" vertical="center" wrapText="1"/>
    </xf>
    <xf numFmtId="165" fontId="31" fillId="12" borderId="14" xfId="0" applyFont="1" applyFill="1" applyBorder="1" applyAlignment="1">
      <alignment horizontal="center" vertical="center" wrapText="1"/>
    </xf>
    <xf numFmtId="165" fontId="32" fillId="13" borderId="15" xfId="0" applyFont="1" applyFill="1" applyBorder="1" applyAlignment="1">
      <alignment vertical="center"/>
    </xf>
    <xf numFmtId="165" fontId="33" fillId="13" borderId="15" xfId="0" applyFont="1" applyFill="1" applyBorder="1" applyAlignment="1">
      <alignment horizontal="left" vertical="center" wrapText="1" indent="4"/>
    </xf>
    <xf numFmtId="165" fontId="0" fillId="13" borderId="15" xfId="0" applyFill="1" applyBorder="1"/>
    <xf numFmtId="165" fontId="34" fillId="13" borderId="15" xfId="0" applyFont="1" applyFill="1" applyBorder="1" applyAlignment="1">
      <alignment horizontal="left" vertical="center" wrapText="1"/>
    </xf>
    <xf numFmtId="165" fontId="37" fillId="0" borderId="0" xfId="0" applyFont="1" applyAlignment="1">
      <alignment horizontal="left" vertical="center"/>
    </xf>
    <xf numFmtId="17" fontId="30" fillId="0" borderId="14" xfId="0" applyNumberFormat="1" applyFont="1" applyBorder="1" applyAlignment="1">
      <alignment horizontal="left" vertical="center" wrapText="1"/>
    </xf>
    <xf numFmtId="17" fontId="30" fillId="10" borderId="14" xfId="0" applyNumberFormat="1" applyFont="1" applyFill="1" applyBorder="1" applyAlignment="1">
      <alignment horizontal="left" vertical="center" wrapText="1"/>
    </xf>
    <xf numFmtId="165" fontId="36" fillId="11" borderId="14" xfId="0" applyFont="1" applyFill="1" applyBorder="1" applyAlignment="1">
      <alignment horizontal="center" vertical="center" wrapText="1"/>
    </xf>
    <xf numFmtId="165" fontId="36" fillId="11" borderId="14" xfId="0" applyFont="1" applyFill="1" applyBorder="1" applyAlignment="1">
      <alignment horizontal="left" vertical="center" wrapText="1"/>
    </xf>
  </cellXfs>
  <cellStyles count="71">
    <cellStyle name="_ET_STYLE_NoName_00_" xfId="4" xr:uid="{00000000-0005-0000-0000-000000000000}"/>
    <cellStyle name="_ET_STYLE_NoName_00_ 2" xfId="6" xr:uid="{00000000-0005-0000-0000-000001000000}"/>
    <cellStyle name="_ET_STYLE_NoName_00__二次报价清单101027" xfId="15" xr:uid="{00000000-0005-0000-0000-000002000000}"/>
    <cellStyle name="_ET_STYLE_NoName_00__二次报价清单101027 2" xfId="16" xr:uid="{00000000-0005-0000-0000-000003000000}"/>
    <cellStyle name="0,0_x000d__x000a_NA_x000d__x000a_" xfId="5" xr:uid="{00000000-0005-0000-0000-000004000000}"/>
    <cellStyle name="0,0_x000d__x000a_NA_x000d__x000a_ 2" xfId="17" xr:uid="{00000000-0005-0000-0000-000005000000}"/>
    <cellStyle name="3232" xfId="19" xr:uid="{00000000-0005-0000-0000-000006000000}"/>
    <cellStyle name="RowLevel_8" xfId="12" xr:uid="{00000000-0005-0000-0000-000007000000}"/>
    <cellStyle name="Обычный" xfId="0" builtinId="0"/>
    <cellStyle name="Обычный 2" xfId="70" xr:uid="{00000000-0005-0000-0000-000009000000}"/>
    <cellStyle name="千位分隔 2" xfId="61" xr:uid="{00000000-0005-0000-0000-00000A000000}"/>
    <cellStyle name="好 2" xfId="48" xr:uid="{00000000-0005-0000-0000-00000B000000}"/>
    <cellStyle name="好 2 2" xfId="49" xr:uid="{00000000-0005-0000-0000-00000C000000}"/>
    <cellStyle name="差 2" xfId="25" xr:uid="{00000000-0005-0000-0000-00000D000000}"/>
    <cellStyle name="差 2 2" xfId="26" xr:uid="{00000000-0005-0000-0000-00000E000000}"/>
    <cellStyle name="常规 19" xfId="27" xr:uid="{00000000-0005-0000-0000-00000F000000}"/>
    <cellStyle name="常规 19 2" xfId="28" xr:uid="{00000000-0005-0000-0000-000010000000}"/>
    <cellStyle name="常规 2" xfId="29" xr:uid="{00000000-0005-0000-0000-000011000000}"/>
    <cellStyle name="常规 2 2" xfId="30" xr:uid="{00000000-0005-0000-0000-000012000000}"/>
    <cellStyle name="常规 2 2 2" xfId="31" xr:uid="{00000000-0005-0000-0000-000013000000}"/>
    <cellStyle name="常规 2 2 3" xfId="32" xr:uid="{00000000-0005-0000-0000-000014000000}"/>
    <cellStyle name="常规 2 3" xfId="33" xr:uid="{00000000-0005-0000-0000-000015000000}"/>
    <cellStyle name="常规 2 4" xfId="34" xr:uid="{00000000-0005-0000-0000-000016000000}"/>
    <cellStyle name="常规 2 8" xfId="36" xr:uid="{00000000-0005-0000-0000-000017000000}"/>
    <cellStyle name="常规 2 8 2" xfId="38" xr:uid="{00000000-0005-0000-0000-000018000000}"/>
    <cellStyle name="常规 22 2" xfId="39" xr:uid="{00000000-0005-0000-0000-000019000000}"/>
    <cellStyle name="常规 22 2 2" xfId="40" xr:uid="{00000000-0005-0000-0000-00001A000000}"/>
    <cellStyle name="常规 3" xfId="41" xr:uid="{00000000-0005-0000-0000-00001B000000}"/>
    <cellStyle name="常规 3 2" xfId="42" xr:uid="{00000000-0005-0000-0000-00001C000000}"/>
    <cellStyle name="常规 4" xfId="43" xr:uid="{00000000-0005-0000-0000-00001D000000}"/>
    <cellStyle name="常规 5" xfId="44" xr:uid="{00000000-0005-0000-0000-00001E000000}"/>
    <cellStyle name="常规 7" xfId="45" xr:uid="{00000000-0005-0000-0000-00001F000000}"/>
    <cellStyle name="常规 7 2" xfId="46" xr:uid="{00000000-0005-0000-0000-000020000000}"/>
    <cellStyle name="常规 8" xfId="47" xr:uid="{00000000-0005-0000-0000-000021000000}"/>
    <cellStyle name="常规 8 2" xfId="10" xr:uid="{00000000-0005-0000-0000-000022000000}"/>
    <cellStyle name="普通_报价表_设备及报价清单" xfId="60" xr:uid="{00000000-0005-0000-0000-000023000000}"/>
    <cellStyle name="标题 1 2" xfId="9" xr:uid="{00000000-0005-0000-0000-000024000000}"/>
    <cellStyle name="标题 1 2 2" xfId="20" xr:uid="{00000000-0005-0000-0000-000025000000}"/>
    <cellStyle name="标题 2 2" xfId="18" xr:uid="{00000000-0005-0000-0000-000026000000}"/>
    <cellStyle name="标题 2 2 2" xfId="7" xr:uid="{00000000-0005-0000-0000-000027000000}"/>
    <cellStyle name="标题 3 2" xfId="21" xr:uid="{00000000-0005-0000-0000-000028000000}"/>
    <cellStyle name="标题 3 2 2" xfId="13" xr:uid="{00000000-0005-0000-0000-000029000000}"/>
    <cellStyle name="标题 4 2" xfId="22" xr:uid="{00000000-0005-0000-0000-00002A000000}"/>
    <cellStyle name="标题 4 2 2" xfId="3" xr:uid="{00000000-0005-0000-0000-00002B000000}"/>
    <cellStyle name="标题 5" xfId="23" xr:uid="{00000000-0005-0000-0000-00002C000000}"/>
    <cellStyle name="标题 5 2" xfId="24" xr:uid="{00000000-0005-0000-0000-00002D000000}"/>
    <cellStyle name="样式 1" xfId="64" xr:uid="{00000000-0005-0000-0000-00002E000000}"/>
    <cellStyle name="样式 1 2" xfId="65" xr:uid="{00000000-0005-0000-0000-00002F000000}"/>
    <cellStyle name="样式 1 2 2" xfId="8" xr:uid="{00000000-0005-0000-0000-000030000000}"/>
    <cellStyle name="样式 1 3" xfId="66" xr:uid="{00000000-0005-0000-0000-000031000000}"/>
    <cellStyle name="检查单元格 2" xfId="53" xr:uid="{00000000-0005-0000-0000-000032000000}"/>
    <cellStyle name="检查单元格 2 2" xfId="54" xr:uid="{00000000-0005-0000-0000-000033000000}"/>
    <cellStyle name="汇总 2" xfId="50" xr:uid="{00000000-0005-0000-0000-000034000000}"/>
    <cellStyle name="汇总 2 2" xfId="51" xr:uid="{00000000-0005-0000-0000-000035000000}"/>
    <cellStyle name="注释 2" xfId="67" xr:uid="{00000000-0005-0000-0000-000036000000}"/>
    <cellStyle name="注释 2 2" xfId="68" xr:uid="{00000000-0005-0000-0000-000037000000}"/>
    <cellStyle name="百分比 2" xfId="69" xr:uid="{00000000-0005-0000-0000-000038000000}"/>
    <cellStyle name="解释性文本 2" xfId="55" xr:uid="{00000000-0005-0000-0000-000039000000}"/>
    <cellStyle name="解释性文本 2 2" xfId="2" xr:uid="{00000000-0005-0000-0000-00003A000000}"/>
    <cellStyle name="警告文本 2" xfId="56" xr:uid="{00000000-0005-0000-0000-00003B000000}"/>
    <cellStyle name="警告文本 2 2" xfId="57" xr:uid="{00000000-0005-0000-0000-00003C000000}"/>
    <cellStyle name="计算 2" xfId="1" xr:uid="{00000000-0005-0000-0000-00003D000000}"/>
    <cellStyle name="计算 2 2" xfId="52" xr:uid="{00000000-0005-0000-0000-00003E000000}"/>
    <cellStyle name="输入 2" xfId="35" xr:uid="{00000000-0005-0000-0000-00003F000000}"/>
    <cellStyle name="输入 2 2" xfId="37" xr:uid="{00000000-0005-0000-0000-000040000000}"/>
    <cellStyle name="输出 2" xfId="11" xr:uid="{00000000-0005-0000-0000-000041000000}"/>
    <cellStyle name="输出 2 2" xfId="63" xr:uid="{00000000-0005-0000-0000-000042000000}"/>
    <cellStyle name="适中 2" xfId="14" xr:uid="{00000000-0005-0000-0000-000043000000}"/>
    <cellStyle name="适中 2 2" xfId="62" xr:uid="{00000000-0005-0000-0000-000044000000}"/>
    <cellStyle name="链接单元格 2" xfId="58" xr:uid="{00000000-0005-0000-0000-000045000000}"/>
    <cellStyle name="链接单元格 2 2" xfId="59" xr:uid="{00000000-0005-0000-0000-000046000000}"/>
  </cellStyles>
  <dxfs count="0"/>
  <tableStyles count="0" defaultTableStyle="TableStyleMedium2" defaultPivotStyle="PivotStyleMedium9"/>
  <colors>
    <mruColors>
      <color rgb="FF910048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327163</xdr:colOff>
      <xdr:row>0</xdr:row>
      <xdr:rowOff>504825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BD88EF6A-7817-46F0-822F-52F9CEFBA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200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901738</xdr:colOff>
      <xdr:row>1</xdr:row>
      <xdr:rowOff>59252</xdr:rowOff>
    </xdr:from>
    <xdr:to>
      <xdr:col>3</xdr:col>
      <xdr:colOff>2501340</xdr:colOff>
      <xdr:row>1</xdr:row>
      <xdr:rowOff>469559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8892A89F-09E2-4A7B-BF3E-B3C951B2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4890" y="614187"/>
          <a:ext cx="1599602" cy="41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m.local\hitechmediafolders\Users\&#1040;&#1089;&#1090;&#1072;&#1092;&#1100;&#1077;&#1074;%20&#1055;&#1077;&#1090;&#1088;\AppData\Local\Microsoft\Windows\INetCache\Content.Outlook\EH7WS6AO\&#1055;&#1088;&#1072;&#1081;&#1089;-&#1083;&#1080;&#1089;&#1090;%20Hisense%2014%2001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8">
          <cell r="E8">
            <v>99000.000000000015</v>
          </cell>
        </row>
        <row r="9">
          <cell r="E9">
            <v>130000</v>
          </cell>
        </row>
        <row r="10">
          <cell r="E10">
            <v>170000</v>
          </cell>
        </row>
        <row r="11">
          <cell r="E11">
            <v>220000</v>
          </cell>
        </row>
        <row r="12">
          <cell r="E12">
            <v>320000</v>
          </cell>
        </row>
        <row r="13">
          <cell r="E13">
            <v>420000</v>
          </cell>
        </row>
        <row r="22">
          <cell r="E22">
            <v>530000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view="pageBreakPreview" zoomScale="115" zoomScaleNormal="130" zoomScaleSheetLayoutView="115" zoomScalePageLayoutView="70" workbookViewId="0">
      <selection activeCell="F3" sqref="F3"/>
    </sheetView>
  </sheetViews>
  <sheetFormatPr defaultColWidth="9" defaultRowHeight="12.75"/>
  <cols>
    <col min="1" max="1" width="16.140625" style="14" customWidth="1"/>
    <col min="2" max="2" width="12.85546875" style="14" customWidth="1"/>
    <col min="3" max="3" width="16.28515625" style="14" bestFit="1" customWidth="1"/>
    <col min="4" max="4" width="42.42578125" style="16" customWidth="1"/>
    <col min="5" max="5" width="13.85546875" style="14" customWidth="1"/>
    <col min="6" max="16384" width="9" style="14"/>
  </cols>
  <sheetData>
    <row r="1" spans="1:5" ht="43.5" customHeight="1">
      <c r="A1" s="45"/>
      <c r="B1" s="46"/>
      <c r="C1" s="48" t="s">
        <v>84</v>
      </c>
      <c r="D1" s="48"/>
      <c r="E1" s="47"/>
    </row>
    <row r="2" spans="1:5" ht="42.75" customHeight="1">
      <c r="B2" s="49" t="s">
        <v>85</v>
      </c>
      <c r="D2"/>
    </row>
    <row r="3" spans="1:5" s="13" customFormat="1" ht="15">
      <c r="A3" s="52" t="s">
        <v>80</v>
      </c>
      <c r="B3" s="52" t="s">
        <v>81</v>
      </c>
      <c r="C3" s="52" t="s">
        <v>82</v>
      </c>
      <c r="D3" s="53" t="s">
        <v>83</v>
      </c>
      <c r="E3" s="52" t="s">
        <v>75</v>
      </c>
    </row>
    <row r="4" spans="1:5" ht="22.5">
      <c r="A4" s="43" t="s">
        <v>76</v>
      </c>
      <c r="B4" s="40" t="s">
        <v>65</v>
      </c>
      <c r="C4" s="30" t="s">
        <v>0</v>
      </c>
      <c r="D4" s="50" t="s">
        <v>73</v>
      </c>
      <c r="E4" s="31">
        <v>355000</v>
      </c>
    </row>
    <row r="5" spans="1:5" ht="22.5">
      <c r="A5" s="43"/>
      <c r="B5" s="40"/>
      <c r="C5" s="30" t="s">
        <v>1</v>
      </c>
      <c r="D5" s="50" t="s">
        <v>73</v>
      </c>
      <c r="E5" s="31">
        <v>489000</v>
      </c>
    </row>
    <row r="6" spans="1:5" ht="22.5">
      <c r="A6" s="43"/>
      <c r="B6" s="40"/>
      <c r="C6" s="30" t="s">
        <v>2</v>
      </c>
      <c r="D6" s="50" t="s">
        <v>73</v>
      </c>
      <c r="E6" s="31">
        <v>655000</v>
      </c>
    </row>
    <row r="7" spans="1:5" ht="22.5">
      <c r="A7" s="43" t="s">
        <v>77</v>
      </c>
      <c r="B7" s="41" t="s">
        <v>33</v>
      </c>
      <c r="C7" s="32" t="s">
        <v>53</v>
      </c>
      <c r="D7" s="50" t="s">
        <v>74</v>
      </c>
      <c r="E7" s="31">
        <v>194000</v>
      </c>
    </row>
    <row r="8" spans="1:5" ht="22.5">
      <c r="A8" s="43"/>
      <c r="B8" s="41" t="s">
        <v>37</v>
      </c>
      <c r="C8" s="30" t="s">
        <v>39</v>
      </c>
      <c r="D8" s="50" t="s">
        <v>45</v>
      </c>
      <c r="E8" s="31">
        <v>88000</v>
      </c>
    </row>
    <row r="9" spans="1:5" ht="22.9" customHeight="1">
      <c r="A9" s="43" t="s">
        <v>35</v>
      </c>
      <c r="B9" s="40" t="s">
        <v>32</v>
      </c>
      <c r="C9" s="33" t="s">
        <v>25</v>
      </c>
      <c r="D9" s="34" t="s">
        <v>62</v>
      </c>
      <c r="E9" s="31">
        <v>95000</v>
      </c>
    </row>
    <row r="10" spans="1:5" ht="22.9" customHeight="1">
      <c r="A10" s="43"/>
      <c r="B10" s="40"/>
      <c r="C10" s="33" t="s">
        <v>26</v>
      </c>
      <c r="D10" s="34" t="s">
        <v>63</v>
      </c>
      <c r="E10" s="31">
        <v>144000</v>
      </c>
    </row>
    <row r="11" spans="1:5" ht="22.9" customHeight="1">
      <c r="A11" s="43"/>
      <c r="B11" s="40"/>
      <c r="C11" s="33" t="s">
        <v>27</v>
      </c>
      <c r="D11" s="34" t="s">
        <v>63</v>
      </c>
      <c r="E11" s="31">
        <v>225000</v>
      </c>
    </row>
    <row r="12" spans="1:5" ht="22.9" customHeight="1">
      <c r="A12" s="43"/>
      <c r="B12" s="40"/>
      <c r="C12" s="33" t="s">
        <v>28</v>
      </c>
      <c r="D12" s="34" t="s">
        <v>63</v>
      </c>
      <c r="E12" s="31">
        <v>265000</v>
      </c>
    </row>
    <row r="13" spans="1:5" ht="22.9" customHeight="1">
      <c r="A13" s="43"/>
      <c r="B13" s="40"/>
      <c r="C13" s="33" t="s">
        <v>29</v>
      </c>
      <c r="D13" s="34" t="s">
        <v>63</v>
      </c>
      <c r="E13" s="31">
        <v>325000</v>
      </c>
    </row>
    <row r="14" spans="1:5" ht="22.9" customHeight="1">
      <c r="A14" s="43"/>
      <c r="B14" s="40"/>
      <c r="C14" s="33" t="s">
        <v>30</v>
      </c>
      <c r="D14" s="34" t="s">
        <v>63</v>
      </c>
      <c r="E14" s="31">
        <v>445000</v>
      </c>
    </row>
    <row r="15" spans="1:5" ht="22.9" customHeight="1">
      <c r="A15" s="43"/>
      <c r="B15" s="40"/>
      <c r="C15" s="33" t="s">
        <v>31</v>
      </c>
      <c r="D15" s="34" t="s">
        <v>63</v>
      </c>
      <c r="E15" s="31">
        <v>710000</v>
      </c>
    </row>
    <row r="16" spans="1:5" ht="22.9" customHeight="1">
      <c r="A16" s="43"/>
      <c r="B16" s="40"/>
      <c r="C16" s="33" t="s">
        <v>57</v>
      </c>
      <c r="D16" s="34" t="s">
        <v>63</v>
      </c>
      <c r="E16" s="31">
        <v>1390000</v>
      </c>
    </row>
    <row r="17" spans="1:5" ht="22.9" customHeight="1">
      <c r="A17" s="43" t="s">
        <v>58</v>
      </c>
      <c r="B17" s="40" t="s">
        <v>59</v>
      </c>
      <c r="C17" s="37" t="s">
        <v>66</v>
      </c>
      <c r="D17" s="38" t="s">
        <v>61</v>
      </c>
      <c r="E17" s="39">
        <f>[1]Лист1!E8</f>
        <v>99000.000000000015</v>
      </c>
    </row>
    <row r="18" spans="1:5" ht="22.9" customHeight="1">
      <c r="A18" s="43"/>
      <c r="B18" s="40"/>
      <c r="C18" s="37" t="s">
        <v>67</v>
      </c>
      <c r="D18" s="38" t="s">
        <v>61</v>
      </c>
      <c r="E18" s="39">
        <f>[1]Лист1!E9</f>
        <v>130000</v>
      </c>
    </row>
    <row r="19" spans="1:5" ht="22.9" customHeight="1">
      <c r="A19" s="43"/>
      <c r="B19" s="40"/>
      <c r="C19" s="37" t="s">
        <v>68</v>
      </c>
      <c r="D19" s="38" t="s">
        <v>61</v>
      </c>
      <c r="E19" s="39">
        <f>[1]Лист1!E10</f>
        <v>170000</v>
      </c>
    </row>
    <row r="20" spans="1:5" ht="22.9" customHeight="1">
      <c r="A20" s="43"/>
      <c r="B20" s="40"/>
      <c r="C20" s="37" t="s">
        <v>69</v>
      </c>
      <c r="D20" s="38" t="s">
        <v>61</v>
      </c>
      <c r="E20" s="39">
        <f>[1]Лист1!E11</f>
        <v>220000</v>
      </c>
    </row>
    <row r="21" spans="1:5" ht="22.9" customHeight="1">
      <c r="A21" s="43"/>
      <c r="B21" s="40"/>
      <c r="C21" s="37" t="s">
        <v>70</v>
      </c>
      <c r="D21" s="38" t="s">
        <v>61</v>
      </c>
      <c r="E21" s="39">
        <f>[1]Лист1!E12</f>
        <v>320000</v>
      </c>
    </row>
    <row r="22" spans="1:5" ht="22.9" customHeight="1">
      <c r="A22" s="43"/>
      <c r="B22" s="40"/>
      <c r="C22" s="37" t="s">
        <v>71</v>
      </c>
      <c r="D22" s="38" t="s">
        <v>61</v>
      </c>
      <c r="E22" s="39">
        <f>[1]Лист1!E13</f>
        <v>420000</v>
      </c>
    </row>
    <row r="23" spans="1:5" ht="28.15" customHeight="1">
      <c r="A23" s="44" t="s">
        <v>78</v>
      </c>
      <c r="B23" s="37" t="s">
        <v>60</v>
      </c>
      <c r="C23" s="33" t="s">
        <v>72</v>
      </c>
      <c r="D23" s="34" t="s">
        <v>64</v>
      </c>
      <c r="E23" s="31">
        <f>[1]Лист1!E22</f>
        <v>530000</v>
      </c>
    </row>
    <row r="24" spans="1:5" ht="16.149999999999999" customHeight="1">
      <c r="A24" s="43" t="s">
        <v>79</v>
      </c>
      <c r="B24" s="40" t="s">
        <v>56</v>
      </c>
      <c r="C24" s="35" t="s">
        <v>50</v>
      </c>
      <c r="D24" s="51" t="s">
        <v>52</v>
      </c>
      <c r="E24" s="31">
        <v>232000</v>
      </c>
    </row>
    <row r="25" spans="1:5" ht="16.149999999999999" customHeight="1">
      <c r="A25" s="43"/>
      <c r="B25" s="40"/>
      <c r="C25" s="35" t="s">
        <v>51</v>
      </c>
      <c r="D25" s="51" t="s">
        <v>52</v>
      </c>
      <c r="E25" s="31">
        <v>293000</v>
      </c>
    </row>
    <row r="26" spans="1:5" s="15" customFormat="1" ht="22.5">
      <c r="A26" s="43" t="s">
        <v>36</v>
      </c>
      <c r="B26" s="42" t="s">
        <v>34</v>
      </c>
      <c r="C26" s="36" t="s">
        <v>38</v>
      </c>
      <c r="D26" s="51" t="s">
        <v>42</v>
      </c>
      <c r="E26" s="31">
        <v>6630000</v>
      </c>
    </row>
    <row r="27" spans="1:5" s="15" customFormat="1" ht="15">
      <c r="A27" s="43"/>
      <c r="B27" s="42"/>
      <c r="C27" s="36" t="s">
        <v>46</v>
      </c>
      <c r="D27" s="51" t="s">
        <v>47</v>
      </c>
      <c r="E27" s="31">
        <v>495000</v>
      </c>
    </row>
    <row r="28" spans="1:5" s="15" customFormat="1" ht="22.5">
      <c r="A28" s="43"/>
      <c r="B28" s="42"/>
      <c r="C28" s="36" t="s">
        <v>40</v>
      </c>
      <c r="D28" s="51" t="s">
        <v>43</v>
      </c>
      <c r="E28" s="31">
        <v>5243000</v>
      </c>
    </row>
    <row r="29" spans="1:5" s="15" customFormat="1" ht="15">
      <c r="A29" s="43"/>
      <c r="B29" s="42"/>
      <c r="C29" s="36" t="s">
        <v>48</v>
      </c>
      <c r="D29" s="51" t="s">
        <v>49</v>
      </c>
      <c r="E29" s="31">
        <v>430000</v>
      </c>
    </row>
    <row r="30" spans="1:5" s="15" customFormat="1" ht="22.5">
      <c r="A30" s="43"/>
      <c r="B30" s="42"/>
      <c r="C30" s="36" t="s">
        <v>41</v>
      </c>
      <c r="D30" s="51" t="s">
        <v>44</v>
      </c>
      <c r="E30" s="31">
        <v>4300000</v>
      </c>
    </row>
    <row r="31" spans="1:5" ht="16.149999999999999" customHeight="1">
      <c r="A31" s="43"/>
      <c r="B31" s="42"/>
      <c r="C31" s="36" t="s">
        <v>55</v>
      </c>
      <c r="D31" s="51" t="s">
        <v>54</v>
      </c>
      <c r="E31" s="31">
        <v>370000</v>
      </c>
    </row>
  </sheetData>
  <mergeCells count="12">
    <mergeCell ref="C1:D1"/>
    <mergeCell ref="A26:A31"/>
    <mergeCell ref="B26:B31"/>
    <mergeCell ref="A4:A6"/>
    <mergeCell ref="A24:A25"/>
    <mergeCell ref="B24:B25"/>
    <mergeCell ref="A9:A16"/>
    <mergeCell ref="B9:B16"/>
    <mergeCell ref="B4:B6"/>
    <mergeCell ref="A7:A8"/>
    <mergeCell ref="B17:B22"/>
    <mergeCell ref="A17:A22"/>
  </mergeCells>
  <phoneticPr fontId="24" type="noConversion"/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"/>
  <sheetViews>
    <sheetView workbookViewId="0">
      <selection activeCell="E29" sqref="E29"/>
    </sheetView>
  </sheetViews>
  <sheetFormatPr defaultColWidth="9" defaultRowHeight="15"/>
  <cols>
    <col min="4" max="4" width="13.140625" customWidth="1"/>
    <col min="5" max="5" width="13.7109375" customWidth="1"/>
    <col min="7" max="8" width="18.7109375" customWidth="1"/>
    <col min="9" max="9" width="12.28515625" customWidth="1"/>
    <col min="12" max="12" width="13.140625" customWidth="1"/>
    <col min="15" max="15" width="13.140625" customWidth="1"/>
    <col min="21" max="21" width="11.28515625" customWidth="1"/>
  </cols>
  <sheetData>
    <row r="2" spans="1:23" ht="27" customHeight="1">
      <c r="A2" s="18" t="s">
        <v>3</v>
      </c>
      <c r="B2" s="19" t="s">
        <v>4</v>
      </c>
      <c r="C2" s="18" t="s">
        <v>5</v>
      </c>
      <c r="D2" s="17" t="s">
        <v>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1"/>
      <c r="W2" s="11"/>
    </row>
    <row r="3" spans="1:23" ht="22.5" customHeight="1">
      <c r="A3" s="18"/>
      <c r="B3" s="20"/>
      <c r="C3" s="18"/>
      <c r="D3" s="22" t="s">
        <v>7</v>
      </c>
      <c r="E3" s="22" t="s">
        <v>8</v>
      </c>
      <c r="F3" s="23" t="s">
        <v>9</v>
      </c>
      <c r="G3" s="24" t="s">
        <v>10</v>
      </c>
      <c r="H3" s="26" t="s">
        <v>11</v>
      </c>
      <c r="I3" s="22" t="s">
        <v>12</v>
      </c>
      <c r="J3" s="28" t="s">
        <v>13</v>
      </c>
      <c r="K3" s="22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2" t="s">
        <v>19</v>
      </c>
      <c r="Q3" s="22" t="s">
        <v>20</v>
      </c>
      <c r="R3" s="22" t="s">
        <v>21</v>
      </c>
      <c r="S3" s="22" t="s">
        <v>22</v>
      </c>
      <c r="T3" s="28" t="s">
        <v>23</v>
      </c>
      <c r="U3" s="22" t="s">
        <v>24</v>
      </c>
      <c r="V3" s="11"/>
      <c r="W3" s="11"/>
    </row>
    <row r="4" spans="1:23" ht="23.25" customHeight="1">
      <c r="A4" s="18"/>
      <c r="B4" s="21"/>
      <c r="C4" s="18"/>
      <c r="D4" s="22"/>
      <c r="E4" s="22"/>
      <c r="F4" s="23"/>
      <c r="G4" s="25"/>
      <c r="H4" s="27"/>
      <c r="I4" s="22"/>
      <c r="J4" s="29"/>
      <c r="K4" s="22"/>
      <c r="L4" s="22"/>
      <c r="M4" s="22"/>
      <c r="N4" s="22"/>
      <c r="O4" s="22"/>
      <c r="P4" s="22"/>
      <c r="Q4" s="22"/>
      <c r="R4" s="22"/>
      <c r="S4" s="22"/>
      <c r="T4" s="29"/>
      <c r="U4" s="22"/>
      <c r="V4" s="11"/>
      <c r="W4" s="11"/>
    </row>
    <row r="5" spans="1:23" ht="21.75" customHeight="1">
      <c r="A5" s="1">
        <v>1</v>
      </c>
      <c r="B5" s="2"/>
      <c r="C5" s="3"/>
      <c r="D5" s="4" t="e">
        <f>SUM(#REF!)</f>
        <v>#REF!</v>
      </c>
      <c r="E5" s="5" t="e">
        <f>D5/1.17-G5</f>
        <v>#REF!</v>
      </c>
      <c r="F5" s="6" t="e">
        <f>E5/D5*1.17</f>
        <v>#REF!</v>
      </c>
      <c r="G5" s="7" t="e">
        <f>I5/1.17+K5+L5/1.13+M5/1.11+N5/1.06+P5/1.17+O5+Q5+R5+S5+T5+U5/1.17+J5/1.03</f>
        <v>#REF!</v>
      </c>
      <c r="H5" s="8" t="e">
        <f>SUM(I5:U5)</f>
        <v>#REF!</v>
      </c>
      <c r="I5" s="4" t="e">
        <f>SUM(#REF!)</f>
        <v>#REF!</v>
      </c>
      <c r="J5" s="4"/>
      <c r="K5" s="4"/>
      <c r="L5" s="4"/>
      <c r="M5" s="4"/>
      <c r="N5" s="4"/>
      <c r="O5" s="9"/>
      <c r="P5" s="10"/>
      <c r="Q5" s="10"/>
      <c r="R5" s="9"/>
      <c r="S5" s="10"/>
      <c r="T5" s="10"/>
      <c r="U5" s="10"/>
      <c r="V5" s="11"/>
      <c r="W5" s="12"/>
    </row>
  </sheetData>
  <mergeCells count="22">
    <mergeCell ref="U3:U4"/>
    <mergeCell ref="P3:P4"/>
    <mergeCell ref="Q3:Q4"/>
    <mergeCell ref="R3:R4"/>
    <mergeCell ref="S3:S4"/>
    <mergeCell ref="T3:T4"/>
    <mergeCell ref="D2:U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24" type="noConversion"/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HCD price</vt:lpstr>
      <vt:lpstr>总毛利率计算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孙毓泽/Elita Sun</dc:creator>
  <cp:lastModifiedBy>Зарицкая Оксана</cp:lastModifiedBy>
  <dcterms:created xsi:type="dcterms:W3CDTF">2006-09-16T00:00:00Z</dcterms:created>
  <dcterms:modified xsi:type="dcterms:W3CDTF">2026-07-02T09:35:33Z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7BB76B13B982444F8DBE645A4481F92D_13</vt:lpwstr>
  </property>
  <property fmtid="{D5CDD505-2E9C-101B-9397-08002B2CF9AE}" pid="3" name="KSOProductBuildVer">
    <vt:lpwstr>2052-11.1.0.14309</vt:lpwstr>
  </property>
</Properties>
</file>